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ტატები\2019\საშტატოები\საყვარელიძე\ივნისი\"/>
    </mc:Choice>
  </mc:AlternateContent>
  <bookViews>
    <workbookView xWindow="240" yWindow="240" windowWidth="18060" windowHeight="6930" tabRatio="830"/>
  </bookViews>
  <sheets>
    <sheet name="270103 sayvarelize " sheetId="32" r:id="rId1"/>
  </sheets>
  <definedNames>
    <definedName name="_xlnm._FilterDatabase" localSheetId="0" hidden="1">'270103 sayvarelize '!$A$4:$B$4</definedName>
    <definedName name="_xlnm.Print_Area" localSheetId="0">'270103 sayvarelize '!$B$2:$S$19</definedName>
    <definedName name="_xlnm.Print_Titles" localSheetId="0">'270103 sayvarelize '!$3:$4</definedName>
  </definedNames>
  <calcPr calcId="162913"/>
</workbook>
</file>

<file path=xl/calcChain.xml><?xml version="1.0" encoding="utf-8"?>
<calcChain xmlns="http://schemas.openxmlformats.org/spreadsheetml/2006/main">
  <c r="P9" i="32" l="1"/>
  <c r="P12" i="32" l="1"/>
  <c r="Q12" i="32"/>
  <c r="R12" i="32"/>
  <c r="S12" i="32"/>
  <c r="O12" i="32"/>
  <c r="O13" i="32"/>
  <c r="O14" i="32"/>
  <c r="O15" i="32"/>
  <c r="O16" i="32"/>
  <c r="O17" i="32"/>
  <c r="O18" i="32"/>
  <c r="O19" i="32"/>
  <c r="O9" i="32"/>
  <c r="L9" i="32"/>
  <c r="M9" i="32"/>
  <c r="L12" i="32"/>
  <c r="M12" i="32"/>
  <c r="F12" i="32" l="1"/>
  <c r="G12" i="32"/>
  <c r="F19" i="32" l="1"/>
  <c r="G19" i="32" s="1"/>
  <c r="F18" i="32"/>
  <c r="G18" i="32" s="1"/>
  <c r="F17" i="32"/>
  <c r="G17" i="32" s="1"/>
  <c r="F16" i="32"/>
  <c r="G16" i="32" s="1"/>
  <c r="F15" i="32"/>
  <c r="G15" i="32" s="1"/>
  <c r="F14" i="32"/>
  <c r="G14" i="32" s="1"/>
  <c r="F13" i="32"/>
  <c r="G13" i="32" s="1"/>
  <c r="F11" i="32"/>
  <c r="G11" i="32" s="1"/>
  <c r="F10" i="32"/>
  <c r="G10" i="32" s="1"/>
  <c r="G8" i="32"/>
  <c r="F8" i="32"/>
  <c r="F7" i="32"/>
  <c r="F5" i="32" s="1"/>
  <c r="G6" i="32"/>
  <c r="F6" i="32"/>
  <c r="C5" i="32"/>
  <c r="G7" i="32" l="1"/>
  <c r="G5" i="32" s="1"/>
  <c r="Q19" i="32"/>
  <c r="P19" i="32"/>
  <c r="L19" i="32"/>
  <c r="R19" i="32" s="1"/>
  <c r="Q18" i="32"/>
  <c r="P18" i="32"/>
  <c r="L18" i="32"/>
  <c r="Q17" i="32"/>
  <c r="P17" i="32"/>
  <c r="L17" i="32"/>
  <c r="R17" i="32" s="1"/>
  <c r="Q16" i="32"/>
  <c r="P16" i="32"/>
  <c r="L16" i="32"/>
  <c r="M16" i="32" s="1"/>
  <c r="Q15" i="32"/>
  <c r="P15" i="32"/>
  <c r="L15" i="32"/>
  <c r="Q14" i="32"/>
  <c r="P14" i="32"/>
  <c r="L14" i="32"/>
  <c r="R14" i="32" s="1"/>
  <c r="Q13" i="32"/>
  <c r="P13" i="32"/>
  <c r="L13" i="32"/>
  <c r="Q11" i="32"/>
  <c r="P11" i="32"/>
  <c r="L11" i="32"/>
  <c r="Q10" i="32"/>
  <c r="P10" i="32"/>
  <c r="O10" i="32"/>
  <c r="L10" i="32"/>
  <c r="R10" i="32" s="1"/>
  <c r="Q8" i="32"/>
  <c r="P8" i="32"/>
  <c r="O8" i="32"/>
  <c r="L8" i="32"/>
  <c r="Q7" i="32"/>
  <c r="P7" i="32"/>
  <c r="O7" i="32"/>
  <c r="L7" i="32"/>
  <c r="R7" i="32" s="1"/>
  <c r="Q6" i="32"/>
  <c r="P6" i="32"/>
  <c r="O6" i="32"/>
  <c r="L6" i="32"/>
  <c r="I5" i="32"/>
  <c r="O5" i="32" s="1"/>
  <c r="R6" i="32" l="1"/>
  <c r="M10" i="32"/>
  <c r="S10" i="32" s="1"/>
  <c r="O11" i="32"/>
  <c r="R13" i="32"/>
  <c r="R8" i="32"/>
  <c r="M8" i="32"/>
  <c r="M13" i="32"/>
  <c r="S13" i="32" s="1"/>
  <c r="R18" i="32"/>
  <c r="R15" i="32"/>
  <c r="R16" i="32"/>
  <c r="M17" i="32"/>
  <c r="S17" i="32" s="1"/>
  <c r="R11" i="32"/>
  <c r="M11" i="32"/>
  <c r="S11" i="32" s="1"/>
  <c r="L5" i="32"/>
  <c r="R5" i="32" s="1"/>
  <c r="M6" i="32"/>
  <c r="S8" i="32"/>
  <c r="M14" i="32"/>
  <c r="S14" i="32" s="1"/>
  <c r="S16" i="32"/>
  <c r="M18" i="32"/>
  <c r="S18" i="32" s="1"/>
  <c r="M7" i="32"/>
  <c r="S7" i="32" s="1"/>
  <c r="M15" i="32"/>
  <c r="S15" i="32" s="1"/>
  <c r="M19" i="32"/>
  <c r="S19" i="32" s="1"/>
  <c r="S6" i="32" l="1"/>
  <c r="M5" i="32"/>
  <c r="S5" i="32" l="1"/>
</calcChain>
</file>

<file path=xl/sharedStrings.xml><?xml version="1.0" encoding="utf-8"?>
<sst xmlns="http://schemas.openxmlformats.org/spreadsheetml/2006/main" count="37" uniqueCount="25">
  <si>
    <t>რაოდენობა</t>
  </si>
  <si>
    <t>სულ შრომის ანაზღაურება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</si>
  <si>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</si>
  <si>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</si>
  <si>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</si>
  <si>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</si>
  <si>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</si>
  <si>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</si>
  <si>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>გენერალური დირექტორი</t>
  </si>
  <si>
    <t>გენერალური დირექტორის მოადგილე</t>
  </si>
  <si>
    <t>ლაბორატორიის უფროსი</t>
  </si>
  <si>
    <t>განყოფილების უფროსი</t>
  </si>
  <si>
    <t>თანამდებობრივი სარგოს კოეფიციენტი ერთ ერთეულზე</t>
  </si>
  <si>
    <t>27 01 03 დაავადებათა კონტროლისა და ეპიდემიოლოგიური უსაფრთხოების პროგრამის მართვა
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</si>
  <si>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N</t>
  </si>
  <si>
    <t>თანამდებობების დასახელება</t>
  </si>
  <si>
    <t xml:space="preserve">თანამდებობრივი სარგო თვეში ერთ ერთეულზე </t>
  </si>
  <si>
    <t>სულ თანამდებობრივი სარგო თვეში</t>
  </si>
  <si>
    <t>სულ თანამდებობრივი სარგო წელიწაში</t>
  </si>
  <si>
    <t>გადახრა</t>
  </si>
  <si>
    <t xml:space="preserve"> 2019 წლის მოქმედი საშტატო
(მინისტრის ბრძანება N01-33/ო 22.01.2019წ.)</t>
  </si>
  <si>
    <t>ცენტრის მენეჯერი</t>
  </si>
  <si>
    <t>დეპარტამენტის უფროსის მოადგილე/სამმართველოს უფროსი</t>
  </si>
  <si>
    <t>ცენტრის მენეჯერის მოადგილე</t>
  </si>
  <si>
    <t>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</si>
</sst>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0.0"/>
    <numFmt numFmtId="166" formatCode="#,##0.0_ ;\-#,##0.0\ 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Sylfaen"/>
      <family val="1"/>
    </font>
    <font>
      <sz val="10"/>
      <name val="Arial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0" xfId="5"/>
    <xf numFmtId="0" fontId="2" fillId="2" borderId="1" xfId="5" applyFont="1" applyFill="1" applyBorder="1" applyAlignment="1">
      <alignment horizontal="center"/>
    </xf>
    <xf numFmtId="0" fontId="2" fillId="2" borderId="1" xfId="5" applyFont="1" applyFill="1" applyBorder="1"/>
    <xf numFmtId="3" fontId="8" fillId="2" borderId="1" xfId="5" applyNumberFormat="1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/>
    </xf>
    <xf numFmtId="0" fontId="6" fillId="0" borderId="1" xfId="5" applyFont="1" applyBorder="1" applyAlignment="1">
      <alignment vertical="center" wrapText="1"/>
    </xf>
    <xf numFmtId="0" fontId="9" fillId="0" borderId="1" xfId="5" applyFont="1" applyFill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center" vertical="center" wrapText="1"/>
    </xf>
    <xf numFmtId="164" fontId="9" fillId="0" borderId="1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0" fontId="2" fillId="0" borderId="0" xfId="5" applyAlignment="1">
      <alignment horizontal="center"/>
    </xf>
    <xf numFmtId="0" fontId="10" fillId="0" borderId="1" xfId="5" applyFont="1" applyFill="1" applyBorder="1" applyAlignment="1">
      <alignment horizontal="center" vertical="center"/>
    </xf>
    <xf numFmtId="166" fontId="2" fillId="0" borderId="0" xfId="5" applyNumberFormat="1"/>
    <xf numFmtId="2" fontId="9" fillId="0" borderId="1" xfId="5" applyNumberFormat="1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/>
    </xf>
  </cellXfs>
  <cellStyles count="7">
    <cellStyle name="Comma 2" xfId="4"/>
    <cellStyle name="Normal" xfId="0" builtinId="0"/>
    <cellStyle name="Normal 2" xfId="1"/>
    <cellStyle name="Normal 2 2" xfId="5"/>
    <cellStyle name="Normal 3" xfId="3"/>
    <cellStyle name="Normal 3 2" xfId="6"/>
    <cellStyle name="Normal 4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S25"/>
  <sheetViews>
    <sheetView tabSelected="1" view="pageBreakPreview" zoomScale="110" zoomScaleNormal="89" zoomScaleSheetLayoutView="110" workbookViewId="0">
      <pane xSplit="2" ySplit="5" topLeftCell="D6" activePane="bottomRight" state="frozen"/>
      <selection pane="topRight" activeCell="C1" sqref="C1"/>
      <selection pane="bottomLeft" activeCell="A7" sqref="A7"/>
      <selection pane="bottomRight" activeCell="O21" sqref="O21"/>
    </sheetView>
  </sheetViews>
  <sheetFormatPr defaultColWidth="16" defaultRowHeight="15" x14ac:dyDescent="0.25"/>
  <cols>
    <col min="1" max="1" width="5.5703125" style="13" customWidth="1"/>
    <col min="2" max="2" width="41.28515625" style="2" customWidth="1"/>
    <col min="3" max="5" width="13.28515625" style="2" customWidth="1"/>
    <col min="6" max="6" width="13.140625" style="2" customWidth="1"/>
    <col min="7" max="16" width="13.28515625" style="2" customWidth="1"/>
    <col min="17" max="19" width="7.140625" style="2" bestFit="1" customWidth="1"/>
    <col min="20" max="16384" width="16" style="2"/>
  </cols>
  <sheetData>
    <row r="2" spans="1:19" ht="51" customHeight="1" x14ac:dyDescent="0.25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41.25" customHeight="1" x14ac:dyDescent="0.25">
      <c r="A3" s="18" t="s">
        <v>14</v>
      </c>
      <c r="B3" s="18" t="s">
        <v>15</v>
      </c>
      <c r="C3" s="19" t="s">
        <v>20</v>
      </c>
      <c r="D3" s="20"/>
      <c r="E3" s="20"/>
      <c r="F3" s="20"/>
      <c r="G3" s="20"/>
      <c r="H3" s="14"/>
      <c r="I3" s="19" t="s">
        <v>24</v>
      </c>
      <c r="J3" s="20"/>
      <c r="K3" s="20"/>
      <c r="L3" s="20"/>
      <c r="M3" s="20"/>
      <c r="N3" s="14"/>
      <c r="O3" s="20" t="s">
        <v>19</v>
      </c>
      <c r="P3" s="20"/>
      <c r="Q3" s="20"/>
      <c r="R3" s="20"/>
      <c r="S3" s="20"/>
    </row>
    <row r="4" spans="1:19" ht="104.25" customHeight="1" x14ac:dyDescent="0.25">
      <c r="A4" s="18"/>
      <c r="B4" s="18"/>
      <c r="C4" s="1" t="s">
        <v>0</v>
      </c>
      <c r="D4" s="1" t="s">
        <v>12</v>
      </c>
      <c r="E4" s="1" t="s">
        <v>16</v>
      </c>
      <c r="F4" s="1" t="s">
        <v>17</v>
      </c>
      <c r="G4" s="1" t="s">
        <v>18</v>
      </c>
      <c r="H4" s="1" t="s">
        <v>1</v>
      </c>
      <c r="I4" s="1" t="s">
        <v>0</v>
      </c>
      <c r="J4" s="1" t="s">
        <v>12</v>
      </c>
      <c r="K4" s="1" t="s">
        <v>16</v>
      </c>
      <c r="L4" s="1" t="s">
        <v>17</v>
      </c>
      <c r="M4" s="1" t="s">
        <v>18</v>
      </c>
      <c r="N4" s="1" t="s">
        <v>1</v>
      </c>
      <c r="O4" s="1" t="s">
        <v>0</v>
      </c>
      <c r="P4" s="1" t="s">
        <v>12</v>
      </c>
      <c r="Q4" s="1" t="s">
        <v>16</v>
      </c>
      <c r="R4" s="1" t="s">
        <v>17</v>
      </c>
      <c r="S4" s="1" t="s">
        <v>18</v>
      </c>
    </row>
    <row r="5" spans="1:19" ht="18" customHeight="1" x14ac:dyDescent="0.25">
      <c r="A5" s="3"/>
      <c r="B5" s="4"/>
      <c r="C5" s="5">
        <f>SUM(C6:C19)</f>
        <v>302</v>
      </c>
      <c r="D5" s="5"/>
      <c r="E5" s="5"/>
      <c r="F5" s="5">
        <f>SUM(F6:F19)</f>
        <v>292000</v>
      </c>
      <c r="G5" s="5">
        <f>SUM(G6:G19)</f>
        <v>3504000</v>
      </c>
      <c r="H5" s="5">
        <v>3508000</v>
      </c>
      <c r="I5" s="5">
        <f>SUM(I6:I19)</f>
        <v>302</v>
      </c>
      <c r="J5" s="5"/>
      <c r="K5" s="5"/>
      <c r="L5" s="5">
        <f>SUM(L6:L19)</f>
        <v>328400</v>
      </c>
      <c r="M5" s="5">
        <f>SUM(M6:M19)</f>
        <v>3940800</v>
      </c>
      <c r="N5" s="5">
        <v>3940800</v>
      </c>
      <c r="O5" s="5">
        <f>I5-C5</f>
        <v>0</v>
      </c>
      <c r="P5" s="5"/>
      <c r="Q5" s="5"/>
      <c r="R5" s="5">
        <f t="shared" ref="R5:R19" si="0">L5-F5</f>
        <v>36400</v>
      </c>
      <c r="S5" s="5">
        <f t="shared" ref="S5:S19" si="1">M5-G5</f>
        <v>436800</v>
      </c>
    </row>
    <row r="6" spans="1:19" x14ac:dyDescent="0.25">
      <c r="A6" s="6">
        <v>1</v>
      </c>
      <c r="B6" s="7" t="s">
        <v>8</v>
      </c>
      <c r="C6" s="8">
        <v>1</v>
      </c>
      <c r="D6" s="9">
        <v>2.6</v>
      </c>
      <c r="E6" s="10">
        <v>2600</v>
      </c>
      <c r="F6" s="10">
        <f>E6*C6</f>
        <v>2600</v>
      </c>
      <c r="G6" s="10">
        <f t="shared" ref="G6:G19" si="2">F6*12</f>
        <v>31200</v>
      </c>
      <c r="H6" s="10"/>
      <c r="I6" s="8">
        <v>1</v>
      </c>
      <c r="J6" s="9">
        <v>2.8</v>
      </c>
      <c r="K6" s="10">
        <v>2800</v>
      </c>
      <c r="L6" s="10">
        <f>K6*I6</f>
        <v>2800</v>
      </c>
      <c r="M6" s="10">
        <f t="shared" ref="M6:M19" si="3">L6*12</f>
        <v>33600</v>
      </c>
      <c r="N6" s="10"/>
      <c r="O6" s="8">
        <f>I6-C6</f>
        <v>0</v>
      </c>
      <c r="P6" s="8">
        <f t="shared" ref="P6:P19" si="4">J6-D6</f>
        <v>0.19999999999999973</v>
      </c>
      <c r="Q6" s="8">
        <f t="shared" ref="Q6:Q19" si="5">K6-E6</f>
        <v>200</v>
      </c>
      <c r="R6" s="8">
        <f t="shared" si="0"/>
        <v>200</v>
      </c>
      <c r="S6" s="8">
        <f t="shared" si="1"/>
        <v>2400</v>
      </c>
    </row>
    <row r="7" spans="1:19" x14ac:dyDescent="0.25">
      <c r="A7" s="6">
        <v>2</v>
      </c>
      <c r="B7" s="7" t="s">
        <v>9</v>
      </c>
      <c r="C7" s="8">
        <v>4</v>
      </c>
      <c r="D7" s="11">
        <v>2.4</v>
      </c>
      <c r="E7" s="10">
        <v>2400</v>
      </c>
      <c r="F7" s="10">
        <f t="shared" ref="F7:F19" si="6">E7*C7</f>
        <v>9600</v>
      </c>
      <c r="G7" s="10">
        <f t="shared" si="2"/>
        <v>115200</v>
      </c>
      <c r="H7" s="10"/>
      <c r="I7" s="8">
        <v>4</v>
      </c>
      <c r="J7" s="11">
        <v>2.6</v>
      </c>
      <c r="K7" s="10">
        <v>2600</v>
      </c>
      <c r="L7" s="10">
        <f t="shared" ref="L7:L19" si="7">K7*I7</f>
        <v>10400</v>
      </c>
      <c r="M7" s="10">
        <f t="shared" si="3"/>
        <v>124800</v>
      </c>
      <c r="N7" s="10"/>
      <c r="O7" s="8">
        <f t="shared" ref="O7:O19" si="8">I7-C7</f>
        <v>0</v>
      </c>
      <c r="P7" s="8">
        <f t="shared" si="4"/>
        <v>0.20000000000000018</v>
      </c>
      <c r="Q7" s="8">
        <f t="shared" si="5"/>
        <v>200</v>
      </c>
      <c r="R7" s="8">
        <f t="shared" si="0"/>
        <v>800</v>
      </c>
      <c r="S7" s="8">
        <f t="shared" si="1"/>
        <v>9600</v>
      </c>
    </row>
    <row r="8" spans="1:19" ht="14.25" customHeight="1" x14ac:dyDescent="0.25">
      <c r="A8" s="6">
        <v>3</v>
      </c>
      <c r="B8" s="7" t="s">
        <v>21</v>
      </c>
      <c r="C8" s="8">
        <v>1</v>
      </c>
      <c r="D8" s="12">
        <v>2.2000000000000002</v>
      </c>
      <c r="E8" s="10">
        <v>2200</v>
      </c>
      <c r="F8" s="10">
        <f t="shared" si="6"/>
        <v>2200</v>
      </c>
      <c r="G8" s="10">
        <f t="shared" si="2"/>
        <v>26400</v>
      </c>
      <c r="H8" s="10"/>
      <c r="I8" s="8">
        <v>1</v>
      </c>
      <c r="J8" s="12">
        <v>2.5</v>
      </c>
      <c r="K8" s="10">
        <v>2500</v>
      </c>
      <c r="L8" s="10">
        <f t="shared" si="7"/>
        <v>2500</v>
      </c>
      <c r="M8" s="10">
        <f t="shared" si="3"/>
        <v>30000</v>
      </c>
      <c r="N8" s="10"/>
      <c r="O8" s="8">
        <f t="shared" si="8"/>
        <v>0</v>
      </c>
      <c r="P8" s="8">
        <f t="shared" si="4"/>
        <v>0.29999999999999982</v>
      </c>
      <c r="Q8" s="8">
        <f t="shared" si="5"/>
        <v>300</v>
      </c>
      <c r="R8" s="8">
        <f t="shared" si="0"/>
        <v>300</v>
      </c>
      <c r="S8" s="8">
        <f t="shared" si="1"/>
        <v>3600</v>
      </c>
    </row>
    <row r="9" spans="1:19" ht="14.25" customHeight="1" x14ac:dyDescent="0.25">
      <c r="A9" s="6"/>
      <c r="B9" s="7" t="s">
        <v>23</v>
      </c>
      <c r="C9" s="8">
        <v>0</v>
      </c>
      <c r="D9" s="12">
        <v>0</v>
      </c>
      <c r="E9" s="10">
        <v>0</v>
      </c>
      <c r="F9" s="10">
        <v>0</v>
      </c>
      <c r="G9" s="10">
        <v>0</v>
      </c>
      <c r="H9" s="10"/>
      <c r="I9" s="8">
        <v>1</v>
      </c>
      <c r="J9" s="12">
        <v>2</v>
      </c>
      <c r="K9" s="10">
        <v>2000</v>
      </c>
      <c r="L9" s="10">
        <f t="shared" ref="L9" si="9">K9*I9</f>
        <v>2000</v>
      </c>
      <c r="M9" s="10">
        <f t="shared" ref="M9" si="10">L9*12</f>
        <v>24000</v>
      </c>
      <c r="N9" s="10"/>
      <c r="O9" s="8">
        <f t="shared" si="8"/>
        <v>1</v>
      </c>
      <c r="P9" s="12">
        <f t="shared" si="4"/>
        <v>2</v>
      </c>
      <c r="Q9" s="8"/>
      <c r="R9" s="8"/>
      <c r="S9" s="8"/>
    </row>
    <row r="10" spans="1:19" x14ac:dyDescent="0.25">
      <c r="A10" s="6">
        <v>4</v>
      </c>
      <c r="B10" s="7" t="s">
        <v>2</v>
      </c>
      <c r="C10" s="8">
        <v>9</v>
      </c>
      <c r="D10" s="12">
        <v>2</v>
      </c>
      <c r="E10" s="10">
        <v>2000</v>
      </c>
      <c r="F10" s="10">
        <f t="shared" si="6"/>
        <v>18000</v>
      </c>
      <c r="G10" s="10">
        <f t="shared" si="2"/>
        <v>216000</v>
      </c>
      <c r="H10" s="10"/>
      <c r="I10" s="8">
        <v>9</v>
      </c>
      <c r="J10" s="12">
        <v>2.2000000000000002</v>
      </c>
      <c r="K10" s="10">
        <v>2200</v>
      </c>
      <c r="L10" s="10">
        <f t="shared" si="7"/>
        <v>19800</v>
      </c>
      <c r="M10" s="10">
        <f t="shared" si="3"/>
        <v>237600</v>
      </c>
      <c r="N10" s="10"/>
      <c r="O10" s="8">
        <f t="shared" si="8"/>
        <v>0</v>
      </c>
      <c r="P10" s="8">
        <f t="shared" si="4"/>
        <v>0.20000000000000018</v>
      </c>
      <c r="Q10" s="8">
        <f t="shared" si="5"/>
        <v>200</v>
      </c>
      <c r="R10" s="8">
        <f t="shared" si="0"/>
        <v>1800</v>
      </c>
      <c r="S10" s="8">
        <f t="shared" si="1"/>
        <v>21600</v>
      </c>
    </row>
    <row r="11" spans="1:19" ht="30" x14ac:dyDescent="0.25">
      <c r="A11" s="6">
        <v>5</v>
      </c>
      <c r="B11" s="7" t="s">
        <v>22</v>
      </c>
      <c r="C11" s="8">
        <v>1</v>
      </c>
      <c r="D11" s="12">
        <v>1.8</v>
      </c>
      <c r="E11" s="10">
        <v>1800</v>
      </c>
      <c r="F11" s="10">
        <f t="shared" si="6"/>
        <v>1800</v>
      </c>
      <c r="G11" s="10">
        <f t="shared" si="2"/>
        <v>21600</v>
      </c>
      <c r="H11" s="10"/>
      <c r="I11" s="8">
        <v>1</v>
      </c>
      <c r="J11" s="12">
        <v>2</v>
      </c>
      <c r="K11" s="10">
        <v>2000</v>
      </c>
      <c r="L11" s="10">
        <f t="shared" si="7"/>
        <v>2000</v>
      </c>
      <c r="M11" s="10">
        <f t="shared" si="3"/>
        <v>24000</v>
      </c>
      <c r="N11" s="10"/>
      <c r="O11" s="8">
        <f t="shared" si="8"/>
        <v>0</v>
      </c>
      <c r="P11" s="8">
        <f t="shared" si="4"/>
        <v>0.19999999999999996</v>
      </c>
      <c r="Q11" s="8">
        <f t="shared" si="5"/>
        <v>200</v>
      </c>
      <c r="R11" s="8">
        <f t="shared" si="0"/>
        <v>200</v>
      </c>
      <c r="S11" s="8">
        <f t="shared" si="1"/>
        <v>2400</v>
      </c>
    </row>
    <row r="12" spans="1:19" x14ac:dyDescent="0.25">
      <c r="A12" s="6"/>
      <c r="B12" s="7" t="s">
        <v>3</v>
      </c>
      <c r="C12" s="8">
        <v>2</v>
      </c>
      <c r="D12" s="12">
        <v>1.8</v>
      </c>
      <c r="E12" s="10">
        <v>1800</v>
      </c>
      <c r="F12" s="10">
        <f t="shared" ref="F12" si="11">E12*C12</f>
        <v>3600</v>
      </c>
      <c r="G12" s="10">
        <f t="shared" ref="G12" si="12">F12*12</f>
        <v>43200</v>
      </c>
      <c r="H12" s="10"/>
      <c r="I12" s="8">
        <v>1</v>
      </c>
      <c r="J12" s="12">
        <v>2</v>
      </c>
      <c r="K12" s="10">
        <v>2000</v>
      </c>
      <c r="L12" s="10">
        <f t="shared" ref="L12" si="13">K12*I12</f>
        <v>2000</v>
      </c>
      <c r="M12" s="10">
        <f t="shared" ref="M12" si="14">L12*12</f>
        <v>24000</v>
      </c>
      <c r="N12" s="10"/>
      <c r="O12" s="8">
        <f t="shared" si="8"/>
        <v>-1</v>
      </c>
      <c r="P12" s="8">
        <f t="shared" ref="P12" si="15">J12-D12</f>
        <v>0.19999999999999996</v>
      </c>
      <c r="Q12" s="8">
        <f t="shared" ref="Q12" si="16">K12-E12</f>
        <v>200</v>
      </c>
      <c r="R12" s="8">
        <f t="shared" ref="R12" si="17">L12-F12</f>
        <v>-1600</v>
      </c>
      <c r="S12" s="8">
        <f t="shared" ref="S12" si="18">M12-G12</f>
        <v>-19200</v>
      </c>
    </row>
    <row r="13" spans="1:19" x14ac:dyDescent="0.25">
      <c r="A13" s="6">
        <v>7</v>
      </c>
      <c r="B13" s="7" t="s">
        <v>4</v>
      </c>
      <c r="C13" s="8">
        <v>25</v>
      </c>
      <c r="D13" s="12">
        <v>1.6</v>
      </c>
      <c r="E13" s="10">
        <v>1600</v>
      </c>
      <c r="F13" s="10">
        <f t="shared" si="6"/>
        <v>40000</v>
      </c>
      <c r="G13" s="10">
        <f t="shared" si="2"/>
        <v>480000</v>
      </c>
      <c r="H13" s="10"/>
      <c r="I13" s="8">
        <v>28</v>
      </c>
      <c r="J13" s="12">
        <v>1.8</v>
      </c>
      <c r="K13" s="10">
        <v>1800</v>
      </c>
      <c r="L13" s="10">
        <f t="shared" si="7"/>
        <v>50400</v>
      </c>
      <c r="M13" s="10">
        <f t="shared" si="3"/>
        <v>604800</v>
      </c>
      <c r="N13" s="10"/>
      <c r="O13" s="8">
        <f t="shared" si="8"/>
        <v>3</v>
      </c>
      <c r="P13" s="8">
        <f t="shared" si="4"/>
        <v>0.19999999999999996</v>
      </c>
      <c r="Q13" s="8">
        <f t="shared" si="5"/>
        <v>200</v>
      </c>
      <c r="R13" s="8">
        <f t="shared" si="0"/>
        <v>10400</v>
      </c>
      <c r="S13" s="8">
        <f t="shared" si="1"/>
        <v>124800</v>
      </c>
    </row>
    <row r="14" spans="1:19" x14ac:dyDescent="0.25">
      <c r="A14" s="6">
        <v>8</v>
      </c>
      <c r="B14" s="7" t="s">
        <v>4</v>
      </c>
      <c r="C14" s="8">
        <v>3</v>
      </c>
      <c r="D14" s="12">
        <v>1.4</v>
      </c>
      <c r="E14" s="10">
        <v>1400</v>
      </c>
      <c r="F14" s="10">
        <f t="shared" si="6"/>
        <v>4200</v>
      </c>
      <c r="G14" s="10">
        <f t="shared" si="2"/>
        <v>50400</v>
      </c>
      <c r="H14" s="10"/>
      <c r="I14" s="8">
        <v>0</v>
      </c>
      <c r="J14" s="12">
        <v>0</v>
      </c>
      <c r="K14" s="10">
        <v>0</v>
      </c>
      <c r="L14" s="10">
        <f t="shared" si="7"/>
        <v>0</v>
      </c>
      <c r="M14" s="10">
        <f t="shared" si="3"/>
        <v>0</v>
      </c>
      <c r="N14" s="10"/>
      <c r="O14" s="8">
        <f t="shared" si="8"/>
        <v>-3</v>
      </c>
      <c r="P14" s="8">
        <f t="shared" si="4"/>
        <v>-1.4</v>
      </c>
      <c r="Q14" s="8">
        <f t="shared" si="5"/>
        <v>-1400</v>
      </c>
      <c r="R14" s="8">
        <f t="shared" si="0"/>
        <v>-4200</v>
      </c>
      <c r="S14" s="8">
        <f t="shared" si="1"/>
        <v>-50400</v>
      </c>
    </row>
    <row r="15" spans="1:19" x14ac:dyDescent="0.25">
      <c r="A15" s="6">
        <v>9</v>
      </c>
      <c r="B15" s="7" t="s">
        <v>10</v>
      </c>
      <c r="C15" s="8">
        <v>9</v>
      </c>
      <c r="D15" s="12">
        <v>1.6</v>
      </c>
      <c r="E15" s="10">
        <v>1600</v>
      </c>
      <c r="F15" s="10">
        <f t="shared" si="6"/>
        <v>14400</v>
      </c>
      <c r="G15" s="10">
        <f t="shared" si="2"/>
        <v>172800</v>
      </c>
      <c r="H15" s="10"/>
      <c r="I15" s="8">
        <v>9</v>
      </c>
      <c r="J15" s="12">
        <v>1.8</v>
      </c>
      <c r="K15" s="10">
        <v>1800</v>
      </c>
      <c r="L15" s="10">
        <f t="shared" si="7"/>
        <v>16200</v>
      </c>
      <c r="M15" s="10">
        <f t="shared" si="3"/>
        <v>194400</v>
      </c>
      <c r="N15" s="10"/>
      <c r="O15" s="8">
        <f t="shared" si="8"/>
        <v>0</v>
      </c>
      <c r="P15" s="8">
        <f t="shared" si="4"/>
        <v>0.19999999999999996</v>
      </c>
      <c r="Q15" s="8">
        <f t="shared" si="5"/>
        <v>200</v>
      </c>
      <c r="R15" s="8">
        <f t="shared" si="0"/>
        <v>1800</v>
      </c>
      <c r="S15" s="8">
        <f t="shared" si="1"/>
        <v>21600</v>
      </c>
    </row>
    <row r="16" spans="1:19" x14ac:dyDescent="0.25">
      <c r="A16" s="6">
        <v>10</v>
      </c>
      <c r="B16" s="7" t="s">
        <v>11</v>
      </c>
      <c r="C16" s="8">
        <v>7</v>
      </c>
      <c r="D16" s="12">
        <v>1.1000000000000001</v>
      </c>
      <c r="E16" s="10">
        <v>1100</v>
      </c>
      <c r="F16" s="10">
        <f t="shared" si="6"/>
        <v>7700</v>
      </c>
      <c r="G16" s="10">
        <f t="shared" si="2"/>
        <v>92400</v>
      </c>
      <c r="H16" s="10"/>
      <c r="I16" s="8">
        <v>7</v>
      </c>
      <c r="J16" s="12">
        <v>1.2</v>
      </c>
      <c r="K16" s="10">
        <v>1200</v>
      </c>
      <c r="L16" s="10">
        <f t="shared" si="7"/>
        <v>8400</v>
      </c>
      <c r="M16" s="10">
        <f t="shared" si="3"/>
        <v>100800</v>
      </c>
      <c r="N16" s="10"/>
      <c r="O16" s="8">
        <f t="shared" si="8"/>
        <v>0</v>
      </c>
      <c r="P16" s="8">
        <f t="shared" si="4"/>
        <v>9.9999999999999867E-2</v>
      </c>
      <c r="Q16" s="8">
        <f t="shared" si="5"/>
        <v>100</v>
      </c>
      <c r="R16" s="8">
        <f t="shared" si="0"/>
        <v>700</v>
      </c>
      <c r="S16" s="8">
        <f t="shared" si="1"/>
        <v>8400</v>
      </c>
    </row>
    <row r="17" spans="1:19" x14ac:dyDescent="0.25">
      <c r="A17" s="6">
        <v>11</v>
      </c>
      <c r="B17" s="7" t="s">
        <v>5</v>
      </c>
      <c r="C17" s="8">
        <v>56</v>
      </c>
      <c r="D17" s="12">
        <v>1</v>
      </c>
      <c r="E17" s="10">
        <v>1000</v>
      </c>
      <c r="F17" s="10">
        <f t="shared" si="6"/>
        <v>56000</v>
      </c>
      <c r="G17" s="10">
        <f t="shared" si="2"/>
        <v>672000</v>
      </c>
      <c r="H17" s="10"/>
      <c r="I17" s="8">
        <v>56</v>
      </c>
      <c r="J17" s="12">
        <v>1.1000000000000001</v>
      </c>
      <c r="K17" s="10">
        <v>1100</v>
      </c>
      <c r="L17" s="10">
        <f t="shared" si="7"/>
        <v>61600</v>
      </c>
      <c r="M17" s="10">
        <f t="shared" si="3"/>
        <v>739200</v>
      </c>
      <c r="N17" s="10"/>
      <c r="O17" s="8">
        <f t="shared" si="8"/>
        <v>0</v>
      </c>
      <c r="P17" s="8">
        <f t="shared" si="4"/>
        <v>0.10000000000000009</v>
      </c>
      <c r="Q17" s="8">
        <f t="shared" si="5"/>
        <v>100</v>
      </c>
      <c r="R17" s="8">
        <f t="shared" si="0"/>
        <v>5600</v>
      </c>
      <c r="S17" s="8">
        <f t="shared" si="1"/>
        <v>67200</v>
      </c>
    </row>
    <row r="18" spans="1:19" x14ac:dyDescent="0.25">
      <c r="A18" s="6">
        <v>12</v>
      </c>
      <c r="B18" s="7" t="s">
        <v>6</v>
      </c>
      <c r="C18" s="8">
        <v>82</v>
      </c>
      <c r="D18" s="12">
        <v>0.8</v>
      </c>
      <c r="E18" s="10">
        <v>800</v>
      </c>
      <c r="F18" s="10">
        <f t="shared" si="6"/>
        <v>65600</v>
      </c>
      <c r="G18" s="10">
        <f t="shared" si="2"/>
        <v>787200</v>
      </c>
      <c r="H18" s="10"/>
      <c r="I18" s="8">
        <v>82</v>
      </c>
      <c r="J18" s="12">
        <v>0.9</v>
      </c>
      <c r="K18" s="10">
        <v>900</v>
      </c>
      <c r="L18" s="10">
        <f t="shared" si="7"/>
        <v>73800</v>
      </c>
      <c r="M18" s="10">
        <f t="shared" si="3"/>
        <v>885600</v>
      </c>
      <c r="N18" s="10"/>
      <c r="O18" s="8">
        <f t="shared" si="8"/>
        <v>0</v>
      </c>
      <c r="P18" s="8">
        <f t="shared" si="4"/>
        <v>9.9999999999999978E-2</v>
      </c>
      <c r="Q18" s="8">
        <f t="shared" si="5"/>
        <v>100</v>
      </c>
      <c r="R18" s="8">
        <f t="shared" si="0"/>
        <v>8200</v>
      </c>
      <c r="S18" s="8">
        <f t="shared" si="1"/>
        <v>98400</v>
      </c>
    </row>
    <row r="19" spans="1:19" x14ac:dyDescent="0.25">
      <c r="A19" s="6">
        <v>13</v>
      </c>
      <c r="B19" s="7" t="s">
        <v>7</v>
      </c>
      <c r="C19" s="8">
        <v>102</v>
      </c>
      <c r="D19" s="16">
        <v>0.65</v>
      </c>
      <c r="E19" s="10">
        <v>650</v>
      </c>
      <c r="F19" s="10">
        <f t="shared" si="6"/>
        <v>66300</v>
      </c>
      <c r="G19" s="10">
        <f t="shared" si="2"/>
        <v>795600</v>
      </c>
      <c r="H19" s="10"/>
      <c r="I19" s="8">
        <v>102</v>
      </c>
      <c r="J19" s="12">
        <v>0.75</v>
      </c>
      <c r="K19" s="10">
        <v>750</v>
      </c>
      <c r="L19" s="10">
        <f t="shared" si="7"/>
        <v>76500</v>
      </c>
      <c r="M19" s="10">
        <f t="shared" si="3"/>
        <v>918000</v>
      </c>
      <c r="N19" s="10"/>
      <c r="O19" s="8">
        <f t="shared" si="8"/>
        <v>0</v>
      </c>
      <c r="P19" s="8">
        <f t="shared" si="4"/>
        <v>9.9999999999999978E-2</v>
      </c>
      <c r="Q19" s="8">
        <f t="shared" si="5"/>
        <v>100</v>
      </c>
      <c r="R19" s="8">
        <f t="shared" si="0"/>
        <v>10200</v>
      </c>
      <c r="S19" s="8">
        <f t="shared" si="1"/>
        <v>122400</v>
      </c>
    </row>
    <row r="25" spans="1:19" x14ac:dyDescent="0.25">
      <c r="O25" s="15"/>
    </row>
  </sheetData>
  <mergeCells count="6">
    <mergeCell ref="A2:S2"/>
    <mergeCell ref="A3:A4"/>
    <mergeCell ref="B3:B4"/>
    <mergeCell ref="C3:G3"/>
    <mergeCell ref="I3:M3"/>
    <mergeCell ref="O3:S3"/>
  </mergeCells>
  <pageMargins left="0.23622047244094491" right="0" top="0" bottom="0" header="0" footer="0"/>
  <pageSetup paperSize="9" scale="5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270103 sayvarelize </vt:lpstr>
      <vt:lpstr>'270103 sayvarelize '!Print_Area</vt:lpstr>
      <vt:lpstr>'270103 sayvarelize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cp:lastPrinted>2019-06-17T11:22:17Z</cp:lastPrinted>
  <dcterms:created xsi:type="dcterms:W3CDTF">2019-06-17T11:22:43Z</dcterms:created>
  <dcterms:modified xsi:type="dcterms:W3CDTF">2019-06-17T12:06:12Z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